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<sst xmlns="http://schemas.openxmlformats.org/spreadsheetml/2006/main" count="210" uniqueCount="200">
  <si>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</si>
  <si>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</si>
  <si>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</si>
  <si>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</si>
  <si>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</si>
  <si>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</si>
  <si>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</si>
  <si>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</si>
  <si>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</si>
  <si>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</si>
  <si>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</si>
  <si>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</si>
  <si>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</si>
  <si>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</si>
  <si>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</si>
  <si>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</si>
  <si>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</si>
  <si>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</si>
  <si>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</si>
  <si>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</si>
  <si>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</si>
  <si>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</si>
  <si>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</si>
  <si>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</si>
  <si>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</si>
  <si>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</si>
  <si>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</si>
  <si>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</si>
  <si>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</si>
  <si>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</si>
  <si>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</si>
  <si>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</si>
  <si>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</si>
  <si>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</si>
  <si>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</si>
  <si>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</si>
  <si>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</si>
  <si>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</si>
  <si>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</si>
  <si>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</si>
  <si>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</si>
  <si>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</si>
  <si>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</si>
  <si>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</si>
  <si>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</si>
  <si>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</si>
  <si>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</si>
  <si>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</si>
  <si>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</si>
  <si>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</si>
  <si>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</si>
  <si>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</si>
  <si>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</si>
  <si>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</si>
  <si>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</si>
  <si>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</si>
  <si>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</si>
  <si>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</si>
  <si>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</si>
  <si>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</si>
  <si>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</si>
  <si>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</si>
  <si>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</si>
  <si>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</si>
  <si>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</si>
  <si>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</si>
  <si>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</si>
  <si>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</si>
  <si>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</si>
  <si>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</si>
  <si>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</si>
  <si>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</si>
  <si>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</si>
  <si>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</si>
  <si>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</si>
  <si>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</si>
  <si>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</si>
  <si>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</si>
  <si>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</si>
  <si>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</si>
  <si>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</si>
  <si>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</si>
  <si>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</si>
  <si>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</si>
  <si>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</si>
  <si>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</si>
  <si>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</si>
  <si>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</si>
  <si>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</si>
  <si>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</si>
  <si>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</si>
  <si>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</si>
  <si>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</si>
  <si>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</si>
  <si>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</si>
  <si>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</si>
  <si>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</si>
  <si>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</si>
  <si>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</si>
  <si>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</si>
  <si>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</si>
  <si>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</si>
  <si>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</si>
  <si>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</si>
  <si>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</si>
  <si>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</si>
  <si>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</si>
  <si>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</si>
  <si>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</si>
  <si>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</si>
  <si>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</si>
  <si>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</si>
  <si>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</si>
  <si>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</si>
  <si>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</si>
  <si>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</si>
  <si>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</si>
  <si>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</si>
  <si>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</si>
  <si>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</si>
  <si>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</si>
  <si>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</si>
  <si>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</si>
  <si>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</si>
  <si>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</si>
  <si>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</si>
  <si>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</si>
  <si>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</si>
  <si>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</si>
  <si>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</si>
  <si>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</si>
  <si>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</si>
  <si>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</si>
  <si>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</si>
  <si>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</si>
  <si>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</si>
  <si>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</si>
  <si>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</si>
  <si>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</si>
  <si>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</si>
  <si>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</si>
  <si>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</si>
  <si>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</si>
  <si>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</si>
  <si>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</si>
  <si>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</si>
  <si>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</si>
  <si>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</si>
  <si>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</si>
  <si>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</si>
  <si>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</si>
  <si>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</si>
  <si>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</si>
  <si>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</si>
  <si>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</si>
  <si>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</si>
  <si>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</si>
  <si>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</si>
  <si>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</si>
  <si>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</si>
  <si>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</si>
  <si>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</si>
  <si>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</si>
  <si>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</si>
  <si>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</si>
  <si>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</si>
  <si>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</si>
  <si>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</si>
  <si>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</si>
  <si>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</si>
  <si>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</si>
  <si>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</si>
  <si>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</si>
  <si>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</si>
  <si>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</si>
  <si>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</si>
  <si>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</si>
  <si>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</si>
  <si>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</si>
  <si>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</si>
  <si>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</si>
  <si>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</si>
  <si>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</si>
  <si>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</si>
  <si>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Statement of Cash flows - Direct method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</si>
  <si>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</si>
  <si>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</si>
  <si>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</si>
  <si>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</si>
  <si>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</si>
  <si>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</si>
  <si>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</si>
  <si>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</si>
  <si>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</si>
  <si>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</si>
  <si>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</si>
  <si>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</si>
  <si>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</si>
  <si>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>Cash and cash equivalent at closing balance</t>
  </si>
  <si>
    <t>Unit: Thousand Dong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</si>
</sst>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5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73" fontId="2" fillId="0" borderId="11" xfId="42" applyNumberFormat="1" applyFont="1" applyBorder="1" applyAlignment="1">
      <alignment/>
    </xf>
    <xf numFmtId="173" fontId="1" fillId="0" borderId="11" xfId="42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173" fontId="1" fillId="0" borderId="11" xfId="42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06"/>
  <sheetViews>
    <sheetView tabSelected="1" zoomScale="120" zoomScaleNormal="120" zoomScalePageLayoutView="0" workbookViewId="0" topLeftCell="A1">
      <selection activeCell="B4" sqref="B4:C4"/>
    </sheetView>
  </sheetViews>
  <sheetFormatPr defaultColWidth="9.140625" defaultRowHeight="12"/>
  <cols>
    <col min="1" max="1" width="49.28125" style="0" customWidth="1"/>
    <col min="2" max="3" width="20.00390625" style="0" customWidth="1"/>
    <col min="4" max="4" width="14.57421875" style="0" bestFit="1" customWidth="1"/>
  </cols>
  <sheetData>
    <row r="2" spans="1:2" ht="19.5" customHeight="1">
      <c r="A2" s="34"/>
      <c r="B2" s="35"/>
    </row>
    <row r="4" spans="2:3" ht="12">
      <c r="B4" s="42" t="s">
        <v>199</v>
      </c>
      <c r="C4" s="42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626666463</v>
      </c>
      <c r="C7" s="22">
        <v>691516653.112</v>
      </c>
    </row>
    <row r="8" spans="1:3" ht="12">
      <c r="A8" s="2" t="s">
        <v>3</v>
      </c>
      <c r="B8" s="19">
        <f>B9+B10</f>
        <v>101304829</v>
      </c>
      <c r="C8" s="19">
        <v>101507704.988</v>
      </c>
    </row>
    <row r="9" spans="1:3" ht="12">
      <c r="A9" s="3" t="s">
        <v>4</v>
      </c>
      <c r="B9" s="25">
        <v>36987137</v>
      </c>
      <c r="C9" s="25">
        <v>28007704.988</v>
      </c>
    </row>
    <row r="10" spans="1:3" ht="12">
      <c r="A10" s="3" t="s">
        <v>5</v>
      </c>
      <c r="B10" s="25">
        <v>64317692</v>
      </c>
      <c r="C10" s="25">
        <v>73500000</v>
      </c>
    </row>
    <row r="11" spans="1:3" ht="12">
      <c r="A11" s="2" t="s">
        <v>6</v>
      </c>
      <c r="B11" s="19">
        <f>B12+B13+B14</f>
        <v>72514726</v>
      </c>
      <c r="C11" s="19">
        <v>62505057.18</v>
      </c>
    </row>
    <row r="12" spans="1:3" ht="12">
      <c r="A12" s="3" t="s">
        <v>47</v>
      </c>
      <c r="B12" s="25">
        <v>287396</v>
      </c>
      <c r="C12" s="25">
        <v>287396.25</v>
      </c>
    </row>
    <row r="13" spans="1:3" ht="12">
      <c r="A13" s="3" t="s">
        <v>48</v>
      </c>
      <c r="B13" s="25">
        <v>0</v>
      </c>
      <c r="C13" s="20">
        <v>0</v>
      </c>
    </row>
    <row r="14" spans="1:3" ht="12">
      <c r="A14" s="3" t="s">
        <v>49</v>
      </c>
      <c r="B14" s="25">
        <v>72227330</v>
      </c>
      <c r="C14" s="20">
        <v>62217660.93</v>
      </c>
    </row>
    <row r="15" spans="1:3" ht="12">
      <c r="A15" s="4" t="s">
        <v>7</v>
      </c>
      <c r="B15" s="19">
        <f>B16+B19+B20+B21+B22+B23+B24+B25</f>
        <v>236025397</v>
      </c>
      <c r="C15" s="19">
        <v>306223088.754</v>
      </c>
    </row>
    <row r="16" spans="1:3" ht="12">
      <c r="A16" s="5" t="s">
        <v>8</v>
      </c>
      <c r="B16" s="25">
        <v>209561215</v>
      </c>
      <c r="C16" s="25">
        <v>272240667.22</v>
      </c>
    </row>
    <row r="17" spans="1:3" ht="12">
      <c r="A17" s="6" t="s">
        <v>9</v>
      </c>
      <c r="B17" s="25"/>
      <c r="C17" s="20">
        <v>0</v>
      </c>
    </row>
    <row r="18" spans="1:3" ht="12">
      <c r="A18" s="6" t="s">
        <v>10</v>
      </c>
      <c r="B18" s="25"/>
      <c r="C18" s="20">
        <v>0</v>
      </c>
    </row>
    <row r="19" spans="1:3" ht="12">
      <c r="A19" s="5" t="s">
        <v>11</v>
      </c>
      <c r="B19" s="25">
        <v>31466794</v>
      </c>
      <c r="C19" s="25">
        <v>39793014.134</v>
      </c>
    </row>
    <row r="20" spans="1:3" ht="12">
      <c r="A20" s="6" t="s">
        <v>50</v>
      </c>
      <c r="B20" s="20"/>
      <c r="C20" s="25">
        <v>0</v>
      </c>
    </row>
    <row r="21" spans="1:3" ht="12">
      <c r="A21" s="6" t="s">
        <v>51</v>
      </c>
      <c r="B21" s="20"/>
      <c r="C21" s="25">
        <v>0</v>
      </c>
    </row>
    <row r="22" spans="1:3" ht="12">
      <c r="A22" s="6" t="s">
        <v>52</v>
      </c>
      <c r="B22" s="20">
        <v>900000</v>
      </c>
      <c r="C22" s="20">
        <v>900000</v>
      </c>
    </row>
    <row r="23" spans="1:3" ht="12">
      <c r="A23" s="6" t="s">
        <v>53</v>
      </c>
      <c r="B23" s="25">
        <v>28261919</v>
      </c>
      <c r="C23" s="20">
        <v>27453938.076</v>
      </c>
    </row>
    <row r="24" spans="1:3" ht="12">
      <c r="A24" s="6" t="s">
        <v>54</v>
      </c>
      <c r="B24" s="25">
        <v>-34355802</v>
      </c>
      <c r="C24" s="20">
        <v>-34355801.591</v>
      </c>
    </row>
    <row r="25" spans="1:3" ht="12">
      <c r="A25" s="6" t="s">
        <v>55</v>
      </c>
      <c r="B25" s="25">
        <v>191271</v>
      </c>
      <c r="C25" s="20">
        <v>191270.915</v>
      </c>
    </row>
    <row r="26" spans="1:3" ht="12">
      <c r="A26" s="4" t="s">
        <v>12</v>
      </c>
      <c r="B26" s="19">
        <f>B27+B28</f>
        <v>203683865</v>
      </c>
      <c r="C26" s="19">
        <v>206086574.603</v>
      </c>
    </row>
    <row r="27" spans="1:3" ht="12">
      <c r="A27" s="6" t="s">
        <v>56</v>
      </c>
      <c r="B27" s="25">
        <v>207509607</v>
      </c>
      <c r="C27" s="25">
        <v>209921343.723</v>
      </c>
    </row>
    <row r="28" spans="1:3" ht="12">
      <c r="A28" s="6" t="s">
        <v>57</v>
      </c>
      <c r="B28" s="25">
        <v>-3825742</v>
      </c>
      <c r="C28" s="20">
        <v>-3834769.12</v>
      </c>
    </row>
    <row r="29" spans="1:3" ht="12">
      <c r="A29" s="4" t="s">
        <v>13</v>
      </c>
      <c r="B29" s="19">
        <f>B30+B33+B34+B35+B36</f>
        <v>13137646</v>
      </c>
      <c r="C29" s="19">
        <v>15194227.587</v>
      </c>
    </row>
    <row r="30" spans="1:3" s="21" customFormat="1" ht="12">
      <c r="A30" s="5" t="s">
        <v>14</v>
      </c>
      <c r="B30" s="25">
        <v>6171224</v>
      </c>
      <c r="C30" s="25">
        <v>6506181.135</v>
      </c>
    </row>
    <row r="31" spans="1:3" ht="12">
      <c r="A31" s="6" t="s">
        <v>15</v>
      </c>
      <c r="B31" s="25"/>
      <c r="C31" s="25">
        <v>0</v>
      </c>
    </row>
    <row r="32" spans="1:3" ht="12">
      <c r="A32" s="6" t="s">
        <v>16</v>
      </c>
      <c r="B32" s="25"/>
      <c r="C32" s="25">
        <v>0</v>
      </c>
    </row>
    <row r="33" spans="1:3" ht="12">
      <c r="A33" s="6" t="s">
        <v>17</v>
      </c>
      <c r="B33" s="25">
        <v>5873079</v>
      </c>
      <c r="C33" s="25">
        <v>7673923.636</v>
      </c>
    </row>
    <row r="34" spans="1:3" ht="12">
      <c r="A34" s="5" t="s">
        <v>18</v>
      </c>
      <c r="B34" s="25">
        <v>1088343</v>
      </c>
      <c r="C34" s="25">
        <v>1014122.816</v>
      </c>
    </row>
    <row r="35" spans="1:3" ht="12">
      <c r="A35" s="5" t="s">
        <v>19</v>
      </c>
      <c r="B35" s="25"/>
      <c r="C35" s="20">
        <v>0</v>
      </c>
    </row>
    <row r="36" spans="1:3" ht="12">
      <c r="A36" s="5" t="s">
        <v>20</v>
      </c>
      <c r="B36" s="25">
        <v>5000</v>
      </c>
      <c r="C36" s="20">
        <v>0</v>
      </c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257395226.926</v>
      </c>
      <c r="C40" s="19">
        <v>275871206.544</v>
      </c>
    </row>
    <row r="41" spans="1:3" ht="12">
      <c r="A41" s="2" t="s">
        <v>22</v>
      </c>
      <c r="B41" s="19">
        <f>B42+B43+B44+B45+B46+B47+B50</f>
        <v>18402413</v>
      </c>
      <c r="C41" s="19">
        <v>15530707.14</v>
      </c>
    </row>
    <row r="42" spans="1:3" ht="12">
      <c r="A42" s="3" t="s">
        <v>23</v>
      </c>
      <c r="B42" s="20"/>
      <c r="C42" s="20">
        <v>0</v>
      </c>
    </row>
    <row r="43" spans="1:3" ht="12">
      <c r="A43" s="3" t="s">
        <v>132</v>
      </c>
      <c r="B43" s="25">
        <v>18215448</v>
      </c>
      <c r="C43" s="20">
        <v>15343741.94</v>
      </c>
    </row>
    <row r="44" spans="1:3" ht="12">
      <c r="A44" s="9" t="s">
        <v>61</v>
      </c>
      <c r="B44" s="25"/>
      <c r="C44" s="20">
        <v>0</v>
      </c>
    </row>
    <row r="45" spans="1:3" ht="12">
      <c r="A45" s="9" t="s">
        <v>62</v>
      </c>
      <c r="B45" s="25"/>
      <c r="C45" s="20">
        <v>0</v>
      </c>
    </row>
    <row r="46" spans="1:3" ht="12">
      <c r="A46" s="9" t="s">
        <v>63</v>
      </c>
      <c r="B46" s="25"/>
      <c r="C46" s="20">
        <v>0</v>
      </c>
    </row>
    <row r="47" spans="1:3" s="21" customFormat="1" ht="12">
      <c r="A47" s="5" t="s">
        <v>64</v>
      </c>
      <c r="B47" s="25">
        <v>186965</v>
      </c>
      <c r="C47" s="25">
        <v>186965.2</v>
      </c>
    </row>
    <row r="48" spans="1:3" ht="12">
      <c r="A48" s="6" t="s">
        <v>65</v>
      </c>
      <c r="B48" s="20"/>
      <c r="C48" s="20">
        <v>0</v>
      </c>
    </row>
    <row r="49" spans="1:3" ht="12">
      <c r="A49" s="6" t="s">
        <v>66</v>
      </c>
      <c r="B49" s="20"/>
      <c r="C49" s="20">
        <v>0</v>
      </c>
    </row>
    <row r="50" spans="1:3" ht="12">
      <c r="A50" s="6" t="s">
        <v>67</v>
      </c>
      <c r="B50" s="20"/>
      <c r="C50" s="20">
        <v>0</v>
      </c>
    </row>
    <row r="51" spans="1:3" ht="12">
      <c r="A51" s="4" t="s">
        <v>24</v>
      </c>
      <c r="B51" s="19">
        <f>B52+B55+B58</f>
        <v>101504657</v>
      </c>
      <c r="C51" s="19">
        <v>101221987.152</v>
      </c>
    </row>
    <row r="52" spans="1:3" ht="12">
      <c r="A52" s="7" t="s">
        <v>26</v>
      </c>
      <c r="B52" s="19">
        <f>B53+B54</f>
        <v>63990346</v>
      </c>
      <c r="C52" s="19">
        <v>63344671.604</v>
      </c>
    </row>
    <row r="53" spans="1:3" ht="12.75">
      <c r="A53" s="13" t="s">
        <v>29</v>
      </c>
      <c r="B53" s="25">
        <v>194699502</v>
      </c>
      <c r="C53" s="25">
        <v>191356496.159</v>
      </c>
    </row>
    <row r="54" spans="1:3" ht="12.75">
      <c r="A54" s="13" t="s">
        <v>68</v>
      </c>
      <c r="B54" s="25">
        <v>-130709156</v>
      </c>
      <c r="C54" s="25">
        <v>-128011824.555</v>
      </c>
    </row>
    <row r="55" spans="1:3" ht="12.75">
      <c r="A55" s="14" t="s">
        <v>133</v>
      </c>
      <c r="B55" s="19">
        <f>B56+B57</f>
        <v>0</v>
      </c>
      <c r="C55" s="19">
        <v>0</v>
      </c>
    </row>
    <row r="56" spans="1:3" ht="12.75">
      <c r="A56" s="13" t="s">
        <v>29</v>
      </c>
      <c r="B56" s="20"/>
      <c r="C56" s="20">
        <v>0</v>
      </c>
    </row>
    <row r="57" spans="1:3" ht="12.75">
      <c r="A57" s="13" t="s">
        <v>69</v>
      </c>
      <c r="B57" s="20"/>
      <c r="C57" s="20">
        <v>0</v>
      </c>
    </row>
    <row r="58" spans="1:3" ht="12.75">
      <c r="A58" s="14" t="s">
        <v>134</v>
      </c>
      <c r="B58" s="19">
        <f>B59+B60</f>
        <v>37514311</v>
      </c>
      <c r="C58" s="19">
        <v>37877315.548</v>
      </c>
    </row>
    <row r="59" spans="1:3" ht="12.75">
      <c r="A59" s="13" t="s">
        <v>29</v>
      </c>
      <c r="B59" s="25">
        <v>46228428</v>
      </c>
      <c r="C59" s="25">
        <v>46228427.733</v>
      </c>
    </row>
    <row r="60" spans="1:3" ht="12.75">
      <c r="A60" s="13" t="s">
        <v>70</v>
      </c>
      <c r="B60" s="25">
        <v>-8714117</v>
      </c>
      <c r="C60" s="25">
        <v>-8351112.185</v>
      </c>
    </row>
    <row r="61" spans="1:3" ht="12.75">
      <c r="A61" s="14" t="s">
        <v>72</v>
      </c>
      <c r="B61" s="19">
        <f>B62+B63</f>
        <v>8697659</v>
      </c>
      <c r="C61" s="19">
        <v>8937290.031</v>
      </c>
    </row>
    <row r="62" spans="1:3" ht="12.75">
      <c r="A62" s="13" t="s">
        <v>29</v>
      </c>
      <c r="B62" s="25">
        <v>37747597</v>
      </c>
      <c r="C62" s="25">
        <v>37747597.125</v>
      </c>
    </row>
    <row r="63" spans="1:3" ht="12.75">
      <c r="A63" s="13" t="s">
        <v>71</v>
      </c>
      <c r="B63" s="25">
        <v>-29049938</v>
      </c>
      <c r="C63" s="25">
        <v>-28810307.094</v>
      </c>
    </row>
    <row r="64" spans="1:3" ht="12">
      <c r="A64" s="7" t="s">
        <v>73</v>
      </c>
      <c r="B64" s="19">
        <f>B65+B66</f>
        <v>50298387</v>
      </c>
      <c r="C64" s="19">
        <v>41461266.694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5">
        <v>50298387</v>
      </c>
      <c r="C66" s="25">
        <v>41461266.694</v>
      </c>
    </row>
    <row r="67" spans="1:3" ht="12">
      <c r="A67" s="7" t="s">
        <v>30</v>
      </c>
      <c r="B67" s="19">
        <f>B68+B69+B70+B71+B72</f>
        <v>62582950.926</v>
      </c>
      <c r="C67" s="19">
        <v>92204220.78</v>
      </c>
    </row>
    <row r="68" spans="1:3" ht="12">
      <c r="A68" s="6" t="s">
        <v>25</v>
      </c>
      <c r="B68" s="20"/>
      <c r="C68" s="20">
        <v>0</v>
      </c>
    </row>
    <row r="69" spans="1:3" ht="12">
      <c r="A69" s="6" t="s">
        <v>27</v>
      </c>
      <c r="B69" s="25">
        <v>62010371</v>
      </c>
      <c r="C69" s="25">
        <v>62010370.854</v>
      </c>
    </row>
    <row r="70" spans="1:3" ht="12">
      <c r="A70" s="6" t="s">
        <v>76</v>
      </c>
      <c r="B70" s="20"/>
      <c r="C70" s="20">
        <v>29621270</v>
      </c>
    </row>
    <row r="71" spans="1:3" ht="12">
      <c r="A71" s="6" t="s">
        <v>28</v>
      </c>
      <c r="B71" s="20">
        <v>-1107420.074</v>
      </c>
      <c r="C71" s="20">
        <v>-1107420.074</v>
      </c>
    </row>
    <row r="72" spans="1:3" ht="12">
      <c r="A72" s="6" t="s">
        <v>77</v>
      </c>
      <c r="B72" s="20">
        <v>1680000</v>
      </c>
      <c r="C72" s="20">
        <v>1680000</v>
      </c>
    </row>
    <row r="73" spans="1:3" ht="12">
      <c r="A73" s="7" t="s">
        <v>81</v>
      </c>
      <c r="B73" s="19">
        <f>B74+B75+B76+B77</f>
        <v>15909160</v>
      </c>
      <c r="C73" s="19">
        <v>16515734.747</v>
      </c>
    </row>
    <row r="74" spans="1:3" ht="12">
      <c r="A74" s="6" t="s">
        <v>78</v>
      </c>
      <c r="B74" s="25">
        <v>10382199</v>
      </c>
      <c r="C74" s="25">
        <v>10977200.111</v>
      </c>
    </row>
    <row r="75" spans="1:3" ht="12">
      <c r="A75" s="6" t="s">
        <v>79</v>
      </c>
      <c r="B75" s="25">
        <v>5526961</v>
      </c>
      <c r="C75" s="25">
        <v>5538534.636</v>
      </c>
    </row>
    <row r="76" spans="1:3" ht="12">
      <c r="A76" s="6" t="s">
        <v>80</v>
      </c>
      <c r="B76" s="20"/>
      <c r="C76" s="20">
        <v>0</v>
      </c>
    </row>
    <row r="77" spans="1:3" ht="12">
      <c r="A77" s="6" t="s">
        <v>82</v>
      </c>
      <c r="B77" s="20"/>
      <c r="C77" s="20">
        <v>0</v>
      </c>
    </row>
    <row r="78" spans="1:3" ht="12">
      <c r="A78" s="6" t="s">
        <v>167</v>
      </c>
      <c r="B78" s="20"/>
      <c r="C78" s="20">
        <v>0</v>
      </c>
    </row>
    <row r="79" spans="1:3" ht="12">
      <c r="A79" s="4" t="s">
        <v>31</v>
      </c>
      <c r="B79" s="19">
        <f>B7+B40</f>
        <v>884061689.926</v>
      </c>
      <c r="C79" s="19">
        <v>967387859.656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255043466</v>
      </c>
      <c r="C81" s="19">
        <v>340794936.705</v>
      </c>
    </row>
    <row r="82" spans="1:3" ht="12">
      <c r="A82" s="4" t="s">
        <v>34</v>
      </c>
      <c r="B82" s="19">
        <f>B83+B86+B87+B88+B89+B90+B91+B92+B93+B95+B96+B97+B98+B99+B100</f>
        <v>187524054</v>
      </c>
      <c r="C82" s="19">
        <v>274652858.688</v>
      </c>
    </row>
    <row r="83" spans="1:3" s="21" customFormat="1" ht="12">
      <c r="A83" s="5" t="s">
        <v>88</v>
      </c>
      <c r="B83" s="25">
        <v>83443032</v>
      </c>
      <c r="C83" s="25">
        <v>142770020.561</v>
      </c>
    </row>
    <row r="84" spans="1:3" ht="12">
      <c r="A84" s="15" t="s">
        <v>83</v>
      </c>
      <c r="B84" s="25"/>
      <c r="C84" s="20">
        <v>0</v>
      </c>
    </row>
    <row r="85" spans="1:3" ht="12">
      <c r="A85" s="6" t="s">
        <v>84</v>
      </c>
      <c r="B85" s="25"/>
      <c r="C85" s="20">
        <v>0</v>
      </c>
    </row>
    <row r="86" spans="1:3" ht="12">
      <c r="A86" s="5" t="s">
        <v>135</v>
      </c>
      <c r="B86" s="25">
        <v>35613651</v>
      </c>
      <c r="C86" s="25">
        <v>30099661.33</v>
      </c>
    </row>
    <row r="87" spans="1:3" ht="12">
      <c r="A87" s="6" t="s">
        <v>85</v>
      </c>
      <c r="B87" s="25">
        <v>3534532</v>
      </c>
      <c r="C87" s="25">
        <v>5320689.498</v>
      </c>
    </row>
    <row r="88" spans="1:3" ht="12">
      <c r="A88" s="6" t="s">
        <v>86</v>
      </c>
      <c r="B88" s="25">
        <v>7986231</v>
      </c>
      <c r="C88" s="25">
        <v>10842893.687</v>
      </c>
    </row>
    <row r="89" spans="1:3" ht="12">
      <c r="A89" s="6" t="s">
        <v>87</v>
      </c>
      <c r="B89" s="25">
        <v>28101519</v>
      </c>
      <c r="C89" s="25">
        <v>3547463.633</v>
      </c>
    </row>
    <row r="90" spans="1:3" ht="12">
      <c r="A90" s="6" t="s">
        <v>89</v>
      </c>
      <c r="B90" s="25"/>
      <c r="C90" s="20">
        <v>0</v>
      </c>
    </row>
    <row r="91" spans="1:3" ht="12">
      <c r="A91" s="6" t="s">
        <v>90</v>
      </c>
      <c r="B91" s="25"/>
      <c r="C91" s="20">
        <v>0</v>
      </c>
    </row>
    <row r="92" spans="1:3" ht="12">
      <c r="A92" s="6" t="s">
        <v>91</v>
      </c>
      <c r="B92" s="25">
        <v>233988</v>
      </c>
      <c r="C92" s="20">
        <v>412227.5</v>
      </c>
    </row>
    <row r="93" spans="1:3" ht="12">
      <c r="A93" s="6" t="s">
        <v>92</v>
      </c>
      <c r="B93" s="25">
        <v>5539019</v>
      </c>
      <c r="C93" s="25">
        <v>10037522.553</v>
      </c>
    </row>
    <row r="94" spans="1:3" ht="12">
      <c r="A94" s="15" t="s">
        <v>93</v>
      </c>
      <c r="B94" s="25"/>
      <c r="C94" s="25">
        <v>0</v>
      </c>
    </row>
    <row r="95" spans="1:3" ht="12">
      <c r="A95" s="6" t="s">
        <v>94</v>
      </c>
      <c r="B95" s="25">
        <v>15807780</v>
      </c>
      <c r="C95" s="25">
        <v>51650121.384</v>
      </c>
    </row>
    <row r="96" spans="1:3" ht="12">
      <c r="A96" s="6" t="s">
        <v>95</v>
      </c>
      <c r="B96" s="25">
        <v>90610</v>
      </c>
      <c r="C96" s="25">
        <v>14911222</v>
      </c>
    </row>
    <row r="97" spans="1:3" ht="12">
      <c r="A97" s="6" t="s">
        <v>96</v>
      </c>
      <c r="B97" s="25">
        <v>7173692</v>
      </c>
      <c r="C97" s="25">
        <v>5061036.542</v>
      </c>
    </row>
    <row r="98" spans="1:3" ht="12">
      <c r="A98" s="10" t="s">
        <v>97</v>
      </c>
      <c r="B98" s="20"/>
      <c r="C98" s="20">
        <v>0</v>
      </c>
    </row>
    <row r="99" spans="1:3" ht="12">
      <c r="A99" s="6" t="s">
        <v>98</v>
      </c>
      <c r="B99" s="20"/>
      <c r="C99" s="20">
        <v>0</v>
      </c>
    </row>
    <row r="100" spans="1:3" s="21" customFormat="1" ht="12">
      <c r="A100" s="5" t="s">
        <v>99</v>
      </c>
      <c r="B100" s="20"/>
      <c r="C100" s="20">
        <v>0</v>
      </c>
    </row>
    <row r="101" spans="1:3" ht="12">
      <c r="A101" s="15" t="s">
        <v>100</v>
      </c>
      <c r="B101" s="20"/>
      <c r="C101" s="20">
        <v>0</v>
      </c>
    </row>
    <row r="102" spans="1:3" ht="12">
      <c r="A102" s="6" t="s">
        <v>101</v>
      </c>
      <c r="B102" s="20"/>
      <c r="C102" s="20">
        <v>0</v>
      </c>
    </row>
    <row r="103" spans="1:3" ht="12">
      <c r="A103" s="6" t="s">
        <v>102</v>
      </c>
      <c r="B103" s="20"/>
      <c r="C103" s="20">
        <v>0</v>
      </c>
    </row>
    <row r="104" spans="1:3" ht="12">
      <c r="A104" s="4" t="s">
        <v>35</v>
      </c>
      <c r="B104" s="19">
        <f>SUM(B105:B117)</f>
        <v>67519412</v>
      </c>
      <c r="C104" s="19">
        <v>66142078.017</v>
      </c>
    </row>
    <row r="105" spans="1:3" ht="12">
      <c r="A105" s="6" t="s">
        <v>103</v>
      </c>
      <c r="B105" s="20"/>
      <c r="C105" s="20">
        <v>0</v>
      </c>
    </row>
    <row r="106" spans="1:3" ht="12">
      <c r="A106" s="18" t="s">
        <v>136</v>
      </c>
      <c r="B106" s="20"/>
      <c r="C106" s="20">
        <v>0</v>
      </c>
    </row>
    <row r="107" spans="1:3" ht="12">
      <c r="A107" s="8" t="s">
        <v>104</v>
      </c>
      <c r="B107" s="25">
        <v>3497357</v>
      </c>
      <c r="C107" s="20">
        <v>3497356.796</v>
      </c>
    </row>
    <row r="108" spans="1:3" ht="12">
      <c r="A108" s="6" t="s">
        <v>105</v>
      </c>
      <c r="B108" s="25"/>
      <c r="C108" s="20">
        <v>0</v>
      </c>
    </row>
    <row r="109" spans="1:3" ht="12">
      <c r="A109" s="6" t="s">
        <v>36</v>
      </c>
      <c r="B109" s="25"/>
      <c r="C109" s="20">
        <v>0</v>
      </c>
    </row>
    <row r="110" spans="1:3" ht="12">
      <c r="A110" s="6" t="s">
        <v>106</v>
      </c>
      <c r="B110" s="25">
        <v>62125</v>
      </c>
      <c r="C110" s="25">
        <v>31916801.083</v>
      </c>
    </row>
    <row r="111" spans="1:3" ht="12">
      <c r="A111" s="6" t="s">
        <v>37</v>
      </c>
      <c r="B111" s="25">
        <v>32151767</v>
      </c>
      <c r="C111" s="25">
        <v>17277000</v>
      </c>
    </row>
    <row r="112" spans="1:3" ht="12">
      <c r="A112" s="9" t="s">
        <v>107</v>
      </c>
      <c r="B112" s="25">
        <v>18000000</v>
      </c>
      <c r="C112" s="20">
        <v>13450920.138</v>
      </c>
    </row>
    <row r="113" spans="1:3" ht="12">
      <c r="A113" s="10" t="s">
        <v>108</v>
      </c>
      <c r="B113" s="25"/>
      <c r="C113" s="20">
        <v>0</v>
      </c>
    </row>
    <row r="114" spans="1:3" ht="12">
      <c r="A114" s="9" t="s">
        <v>109</v>
      </c>
      <c r="B114" s="25"/>
      <c r="C114" s="20">
        <v>0</v>
      </c>
    </row>
    <row r="115" spans="1:3" ht="12">
      <c r="A115" s="9" t="s">
        <v>110</v>
      </c>
      <c r="B115" s="25">
        <v>13808163</v>
      </c>
      <c r="C115" s="20"/>
    </row>
    <row r="116" spans="1:3" ht="12">
      <c r="A116" s="9" t="s">
        <v>111</v>
      </c>
      <c r="B116" s="20"/>
      <c r="C116" s="20">
        <v>0</v>
      </c>
    </row>
    <row r="117" spans="1:3" ht="12">
      <c r="A117" s="6" t="s">
        <v>112</v>
      </c>
      <c r="B117" s="20"/>
      <c r="C117" s="20">
        <v>0</v>
      </c>
    </row>
    <row r="118" spans="1:3" ht="12">
      <c r="A118" s="4" t="s">
        <v>38</v>
      </c>
      <c r="B118" s="19">
        <f>B119</f>
        <v>628658224.062</v>
      </c>
      <c r="C118" s="19">
        <v>637255713.419</v>
      </c>
    </row>
    <row r="119" spans="1:3" ht="12">
      <c r="A119" s="7" t="s">
        <v>39</v>
      </c>
      <c r="B119" s="19">
        <f>B120+B123+B124+B125+B126+B127+B128+B129+B130+B131+B132+B135+B136</f>
        <v>628658224.062</v>
      </c>
      <c r="C119" s="19">
        <v>637255713.419</v>
      </c>
    </row>
    <row r="120" spans="1:3" ht="12">
      <c r="A120" s="7" t="s">
        <v>40</v>
      </c>
      <c r="B120" s="19">
        <f>B121+B122</f>
        <v>438000000</v>
      </c>
      <c r="C120" s="19">
        <v>438000000</v>
      </c>
    </row>
    <row r="121" spans="1:3" ht="12">
      <c r="A121" s="16" t="s">
        <v>114</v>
      </c>
      <c r="B121" s="25">
        <v>438000000</v>
      </c>
      <c r="C121" s="25">
        <v>438000000</v>
      </c>
    </row>
    <row r="122" spans="1:3" ht="12">
      <c r="A122" s="16" t="s">
        <v>113</v>
      </c>
      <c r="B122" s="20"/>
      <c r="C122" s="20">
        <v>0</v>
      </c>
    </row>
    <row r="123" spans="1:3" ht="12">
      <c r="A123" s="5" t="s">
        <v>41</v>
      </c>
      <c r="B123" s="20"/>
      <c r="C123" s="25">
        <v>0</v>
      </c>
    </row>
    <row r="124" spans="1:3" ht="12">
      <c r="A124" s="6" t="s">
        <v>115</v>
      </c>
      <c r="B124" s="20"/>
      <c r="C124" s="20">
        <v>0</v>
      </c>
    </row>
    <row r="125" spans="1:3" ht="12">
      <c r="A125" s="6" t="s">
        <v>116</v>
      </c>
      <c r="B125" s="20"/>
      <c r="C125" s="20">
        <v>0</v>
      </c>
    </row>
    <row r="126" spans="1:3" ht="12">
      <c r="A126" s="6" t="s">
        <v>117</v>
      </c>
      <c r="B126" s="20">
        <v>-13064952.951</v>
      </c>
      <c r="C126" s="20">
        <v>-13064952.951</v>
      </c>
    </row>
    <row r="127" spans="1:3" ht="12">
      <c r="A127" s="6" t="s">
        <v>118</v>
      </c>
      <c r="B127" s="20">
        <v>-19974146.692</v>
      </c>
      <c r="C127" s="20">
        <v>-19974146.692</v>
      </c>
    </row>
    <row r="128" spans="1:3" ht="12">
      <c r="A128" s="6" t="s">
        <v>119</v>
      </c>
      <c r="B128" s="20"/>
      <c r="C128" s="20">
        <v>0</v>
      </c>
    </row>
    <row r="129" spans="1:3" ht="12">
      <c r="A129" s="6" t="s">
        <v>120</v>
      </c>
      <c r="B129" s="20">
        <v>53783306</v>
      </c>
      <c r="C129" s="25">
        <v>59962344.145</v>
      </c>
    </row>
    <row r="130" spans="1:3" ht="12">
      <c r="A130" s="6" t="s">
        <v>42</v>
      </c>
      <c r="B130" s="20"/>
      <c r="C130" s="20">
        <v>0</v>
      </c>
    </row>
    <row r="131" spans="1:3" ht="12">
      <c r="A131" s="6" t="s">
        <v>121</v>
      </c>
      <c r="B131" s="20">
        <v>26619.705</v>
      </c>
      <c r="C131" s="20">
        <v>26619.705</v>
      </c>
    </row>
    <row r="132" spans="1:3" ht="12">
      <c r="A132" s="7" t="s">
        <v>122</v>
      </c>
      <c r="B132" s="19">
        <f>B133+B134</f>
        <v>22402188</v>
      </c>
      <c r="C132" s="19">
        <v>19652211.623</v>
      </c>
    </row>
    <row r="133" spans="1:3" ht="12">
      <c r="A133" s="16" t="s">
        <v>123</v>
      </c>
      <c r="B133" s="20">
        <v>21051713</v>
      </c>
      <c r="C133" s="25">
        <v>12890318.326</v>
      </c>
    </row>
    <row r="134" spans="1:3" ht="12">
      <c r="A134" s="16" t="s">
        <v>124</v>
      </c>
      <c r="B134" s="20">
        <v>1350475</v>
      </c>
      <c r="C134" s="25">
        <v>6761893.297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>
        <v>147485210</v>
      </c>
      <c r="C136" s="25">
        <v>152653637.589</v>
      </c>
    </row>
    <row r="137" spans="1:3" ht="12">
      <c r="A137" s="23" t="s">
        <v>164</v>
      </c>
      <c r="B137" s="19">
        <f>B138+B139</f>
        <v>360000</v>
      </c>
      <c r="C137" s="19">
        <v>15162887</v>
      </c>
    </row>
    <row r="138" spans="1:3" ht="12">
      <c r="A138" s="24" t="s">
        <v>165</v>
      </c>
      <c r="B138" s="20">
        <v>360000</v>
      </c>
      <c r="C138" s="25">
        <v>15162887</v>
      </c>
    </row>
    <row r="139" spans="1:3" ht="12">
      <c r="A139" s="24" t="s">
        <v>166</v>
      </c>
      <c r="B139" s="20"/>
      <c r="C139" s="20">
        <v>0</v>
      </c>
    </row>
    <row r="140" spans="1:3" ht="12">
      <c r="A140" s="2" t="s">
        <v>43</v>
      </c>
      <c r="B140" s="19">
        <f>B81+B118+B137</f>
        <v>884061690.062</v>
      </c>
      <c r="C140" s="19">
        <v>993213537.124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36" t="s">
        <v>161</v>
      </c>
      <c r="B148" s="36"/>
      <c r="C148" s="36"/>
    </row>
    <row r="149" ht="12">
      <c r="A149" s="38"/>
    </row>
    <row r="150" spans="1:3" ht="12">
      <c r="A150" s="39" t="s">
        <v>137</v>
      </c>
      <c r="B150" s="40" t="s">
        <v>162</v>
      </c>
      <c r="C150" s="40" t="s">
        <v>163</v>
      </c>
    </row>
    <row r="151" spans="1:5" ht="12">
      <c r="A151" s="41" t="s">
        <v>138</v>
      </c>
      <c r="B151" s="32">
        <v>109888916</v>
      </c>
      <c r="C151" s="32">
        <v>186586343.487</v>
      </c>
      <c r="D151" s="37"/>
      <c r="E151" s="37"/>
    </row>
    <row r="152" spans="1:5" ht="12">
      <c r="A152" s="41" t="s">
        <v>139</v>
      </c>
      <c r="B152" s="32">
        <v>4230541</v>
      </c>
      <c r="C152" s="32">
        <v>4399382.22</v>
      </c>
      <c r="D152" s="37"/>
      <c r="E152" s="37"/>
    </row>
    <row r="153" spans="1:5" ht="12">
      <c r="A153" s="29" t="s">
        <v>140</v>
      </c>
      <c r="B153" s="33">
        <f>B151-B152</f>
        <v>105658375</v>
      </c>
      <c r="C153" s="33">
        <v>182186961.267</v>
      </c>
      <c r="D153" s="37"/>
      <c r="E153" s="37"/>
    </row>
    <row r="154" spans="1:5" ht="12">
      <c r="A154" s="41" t="s">
        <v>141</v>
      </c>
      <c r="B154" s="32">
        <v>72849662</v>
      </c>
      <c r="C154" s="32">
        <v>131931440.435</v>
      </c>
      <c r="D154" s="37"/>
      <c r="E154" s="37"/>
    </row>
    <row r="155" spans="1:5" ht="12">
      <c r="A155" s="29" t="s">
        <v>142</v>
      </c>
      <c r="B155" s="33">
        <f>B153-B154</f>
        <v>32808713</v>
      </c>
      <c r="C155" s="33">
        <v>50255520.832</v>
      </c>
      <c r="D155" s="37"/>
      <c r="E155" s="37"/>
    </row>
    <row r="156" spans="1:5" ht="12">
      <c r="A156" s="41" t="s">
        <v>143</v>
      </c>
      <c r="B156" s="32">
        <v>2886275</v>
      </c>
      <c r="C156" s="32">
        <v>5313405.089</v>
      </c>
      <c r="D156" s="37"/>
      <c r="E156" s="37"/>
    </row>
    <row r="157" spans="1:5" ht="12">
      <c r="A157" s="41" t="s">
        <v>144</v>
      </c>
      <c r="B157" s="32">
        <v>984444</v>
      </c>
      <c r="C157" s="32">
        <v>1936546.844</v>
      </c>
      <c r="D157" s="37"/>
      <c r="E157" s="37"/>
    </row>
    <row r="158" spans="1:5" ht="12">
      <c r="A158" s="41" t="s">
        <v>145</v>
      </c>
      <c r="B158" s="32"/>
      <c r="C158" s="32">
        <v>469918.629</v>
      </c>
      <c r="D158" s="37"/>
      <c r="E158" s="37"/>
    </row>
    <row r="159" spans="1:5" ht="12">
      <c r="A159" s="41" t="s">
        <v>146</v>
      </c>
      <c r="B159" s="32"/>
      <c r="C159" s="32">
        <v>0</v>
      </c>
      <c r="D159" s="37"/>
      <c r="E159" s="37"/>
    </row>
    <row r="160" spans="1:5" ht="12">
      <c r="A160" s="41" t="s">
        <v>147</v>
      </c>
      <c r="B160" s="32">
        <v>18347313</v>
      </c>
      <c r="C160" s="32">
        <v>28143201.958</v>
      </c>
      <c r="D160" s="37"/>
      <c r="E160" s="37"/>
    </row>
    <row r="161" spans="1:5" ht="12">
      <c r="A161" s="41" t="s">
        <v>148</v>
      </c>
      <c r="B161" s="32">
        <v>16034280</v>
      </c>
      <c r="C161" s="32">
        <v>19406952.957</v>
      </c>
      <c r="D161" s="37"/>
      <c r="E161" s="37"/>
    </row>
    <row r="162" spans="1:5" ht="12">
      <c r="A162" s="29" t="s">
        <v>149</v>
      </c>
      <c r="B162" s="33">
        <f>B155+B156-B157+B159-B160-B161</f>
        <v>328951</v>
      </c>
      <c r="C162" s="33">
        <v>6082224.162</v>
      </c>
      <c r="D162" s="37"/>
      <c r="E162" s="37"/>
    </row>
    <row r="163" spans="1:5" ht="12">
      <c r="A163" s="41" t="s">
        <v>150</v>
      </c>
      <c r="B163" s="32">
        <v>1765553</v>
      </c>
      <c r="C163" s="32">
        <v>999677.048</v>
      </c>
      <c r="D163" s="37"/>
      <c r="E163" s="37"/>
    </row>
    <row r="164" spans="1:5" ht="12">
      <c r="A164" s="41" t="s">
        <v>151</v>
      </c>
      <c r="B164" s="32">
        <v>203827</v>
      </c>
      <c r="C164" s="32">
        <v>73477.771</v>
      </c>
      <c r="D164" s="37"/>
      <c r="E164" s="37"/>
    </row>
    <row r="165" spans="1:5" ht="12">
      <c r="A165" s="29" t="s">
        <v>152</v>
      </c>
      <c r="B165" s="33">
        <f>B163-B164</f>
        <v>1561726</v>
      </c>
      <c r="C165" s="33">
        <v>926199.277</v>
      </c>
      <c r="D165" s="37"/>
      <c r="E165" s="37"/>
    </row>
    <row r="166" spans="1:5" ht="12">
      <c r="A166" s="29" t="s">
        <v>153</v>
      </c>
      <c r="B166" s="33">
        <f>B162+B165</f>
        <v>1890677</v>
      </c>
      <c r="C166" s="33">
        <v>7008423.439</v>
      </c>
      <c r="D166" s="37"/>
      <c r="E166" s="37"/>
    </row>
    <row r="167" spans="1:5" ht="12">
      <c r="A167" s="41" t="s">
        <v>154</v>
      </c>
      <c r="B167" s="32">
        <v>950898</v>
      </c>
      <c r="C167" s="32">
        <v>1745051.985</v>
      </c>
      <c r="D167" s="37"/>
      <c r="E167" s="37"/>
    </row>
    <row r="168" spans="1:5" ht="12">
      <c r="A168" s="41" t="s">
        <v>155</v>
      </c>
      <c r="B168" s="32">
        <v>1506</v>
      </c>
      <c r="C168" s="32">
        <v>0</v>
      </c>
      <c r="D168" s="37"/>
      <c r="E168" s="37"/>
    </row>
    <row r="169" spans="1:5" ht="12">
      <c r="A169" s="29" t="s">
        <v>156</v>
      </c>
      <c r="B169" s="33">
        <f>B166-B167-B168</f>
        <v>938273</v>
      </c>
      <c r="C169" s="33">
        <v>5263371.454</v>
      </c>
      <c r="D169" s="37"/>
      <c r="E169" s="37"/>
    </row>
    <row r="170" spans="1:5" ht="12">
      <c r="A170" s="41" t="s">
        <v>157</v>
      </c>
      <c r="B170" s="32"/>
      <c r="C170" s="32">
        <v>-2990231.649</v>
      </c>
      <c r="D170" s="37"/>
      <c r="E170" s="37"/>
    </row>
    <row r="171" spans="1:5" ht="12">
      <c r="A171" s="41" t="s">
        <v>158</v>
      </c>
      <c r="B171" s="32"/>
      <c r="C171" s="32">
        <v>8253603.103</v>
      </c>
      <c r="D171" s="37"/>
      <c r="E171" s="37"/>
    </row>
    <row r="172" spans="1:3" ht="12">
      <c r="A172" s="41" t="s">
        <v>159</v>
      </c>
      <c r="B172" s="32"/>
      <c r="C172" s="32"/>
    </row>
    <row r="173" spans="1:3" ht="12">
      <c r="A173" s="41" t="s">
        <v>160</v>
      </c>
      <c r="B173" s="32"/>
      <c r="C173" s="32"/>
    </row>
    <row r="176" spans="1:3" ht="14.25">
      <c r="A176" s="26" t="s">
        <v>184</v>
      </c>
      <c r="B176" s="40" t="s">
        <v>162</v>
      </c>
      <c r="C176" s="40" t="s">
        <v>163</v>
      </c>
    </row>
    <row r="177" spans="1:3" ht="12">
      <c r="A177" s="30" t="s">
        <v>168</v>
      </c>
      <c r="B177" s="29"/>
      <c r="C177" s="29"/>
    </row>
    <row r="178" spans="1:5" ht="24">
      <c r="A178" s="30" t="s">
        <v>185</v>
      </c>
      <c r="B178" s="32">
        <v>324112349.424</v>
      </c>
      <c r="C178" s="32">
        <v>635261029.23</v>
      </c>
      <c r="D178" s="37"/>
      <c r="E178" s="37"/>
    </row>
    <row r="179" spans="1:5" ht="12">
      <c r="A179" s="30" t="s">
        <v>186</v>
      </c>
      <c r="B179" s="32">
        <v>-184116776.486</v>
      </c>
      <c r="C179" s="32">
        <v>-438453441.659</v>
      </c>
      <c r="D179" s="37"/>
      <c r="E179" s="37"/>
    </row>
    <row r="180" spans="1:5" ht="12">
      <c r="A180" s="30" t="s">
        <v>187</v>
      </c>
      <c r="B180" s="32">
        <v>-27396268.176</v>
      </c>
      <c r="C180" s="32">
        <v>-29852257.572</v>
      </c>
      <c r="D180" s="37"/>
      <c r="E180" s="37"/>
    </row>
    <row r="181" spans="1:5" ht="12">
      <c r="A181" s="30" t="s">
        <v>188</v>
      </c>
      <c r="B181" s="32">
        <v>-1329851.031</v>
      </c>
      <c r="C181" s="32">
        <v>-2279383.634</v>
      </c>
      <c r="D181" s="37"/>
      <c r="E181" s="37"/>
    </row>
    <row r="182" spans="1:5" ht="12">
      <c r="A182" s="30" t="s">
        <v>189</v>
      </c>
      <c r="B182" s="32">
        <v>-3416930.624</v>
      </c>
      <c r="C182" s="32">
        <v>-3344161.252</v>
      </c>
      <c r="D182" s="37"/>
      <c r="E182" s="37"/>
    </row>
    <row r="183" spans="1:5" ht="12">
      <c r="A183" s="30" t="s">
        <v>190</v>
      </c>
      <c r="B183" s="32">
        <v>72790974.668</v>
      </c>
      <c r="C183" s="32">
        <v>-9617920.061</v>
      </c>
      <c r="D183" s="37"/>
      <c r="E183" s="37"/>
    </row>
    <row r="184" spans="1:5" ht="12">
      <c r="A184" s="30" t="s">
        <v>191</v>
      </c>
      <c r="B184" s="32">
        <v>-96695723.033</v>
      </c>
      <c r="C184" s="32">
        <v>-61102596.901</v>
      </c>
      <c r="D184" s="37"/>
      <c r="E184" s="37"/>
    </row>
    <row r="185" spans="1:5" ht="12">
      <c r="A185" s="28" t="s">
        <v>169</v>
      </c>
      <c r="B185" s="33">
        <v>83947774.742</v>
      </c>
      <c r="C185" s="33">
        <v>90611268.151</v>
      </c>
      <c r="D185" s="37"/>
      <c r="E185" s="37"/>
    </row>
    <row r="186" spans="1:5" ht="12">
      <c r="A186" s="28" t="s">
        <v>170</v>
      </c>
      <c r="B186" s="33">
        <v>0</v>
      </c>
      <c r="C186" s="33">
        <v>0</v>
      </c>
      <c r="D186" s="37"/>
      <c r="E186" s="37"/>
    </row>
    <row r="187" spans="1:5" ht="12">
      <c r="A187" s="30" t="s">
        <v>192</v>
      </c>
      <c r="B187" s="32">
        <v>-1441908.206</v>
      </c>
      <c r="C187" s="32">
        <v>-7156888.363</v>
      </c>
      <c r="D187" s="37"/>
      <c r="E187" s="37"/>
    </row>
    <row r="188" spans="1:5" ht="24">
      <c r="A188" s="30" t="s">
        <v>193</v>
      </c>
      <c r="B188" s="32">
        <v>12325206.938</v>
      </c>
      <c r="C188" s="32">
        <v>11369787.867</v>
      </c>
      <c r="D188" s="37"/>
      <c r="E188" s="37"/>
    </row>
    <row r="189" spans="1:5" ht="24">
      <c r="A189" s="30" t="s">
        <v>171</v>
      </c>
      <c r="B189" s="32">
        <v>-58000000</v>
      </c>
      <c r="C189" s="32">
        <v>-48032039.875</v>
      </c>
      <c r="D189" s="37"/>
      <c r="E189" s="37"/>
    </row>
    <row r="190" spans="1:5" ht="12">
      <c r="A190" s="31" t="s">
        <v>172</v>
      </c>
      <c r="B190" s="32">
        <v>48000000</v>
      </c>
      <c r="C190" s="32">
        <v>38838516.21</v>
      </c>
      <c r="D190" s="37"/>
      <c r="E190" s="37"/>
    </row>
    <row r="191" spans="1:5" ht="12">
      <c r="A191" s="30" t="s">
        <v>173</v>
      </c>
      <c r="B191" s="32">
        <v>0</v>
      </c>
      <c r="C191" s="32">
        <v>0</v>
      </c>
      <c r="D191" s="37"/>
      <c r="E191" s="37"/>
    </row>
    <row r="192" spans="1:5" ht="12">
      <c r="A192" s="30" t="s">
        <v>174</v>
      </c>
      <c r="B192" s="32">
        <v>674.535</v>
      </c>
      <c r="C192" s="32">
        <v>1150.6</v>
      </c>
      <c r="D192" s="37"/>
      <c r="E192" s="37"/>
    </row>
    <row r="193" spans="1:5" ht="12">
      <c r="A193" s="30" t="s">
        <v>175</v>
      </c>
      <c r="B193" s="32">
        <v>3286221.071</v>
      </c>
      <c r="C193" s="32">
        <v>3265608.671</v>
      </c>
      <c r="D193" s="37"/>
      <c r="E193" s="37"/>
    </row>
    <row r="194" spans="1:5" ht="12">
      <c r="A194" s="28" t="s">
        <v>176</v>
      </c>
      <c r="B194" s="33">
        <v>4170194.338</v>
      </c>
      <c r="C194" s="33">
        <v>-1713864.89</v>
      </c>
      <c r="D194" s="37"/>
      <c r="E194" s="37"/>
    </row>
    <row r="195" spans="1:5" ht="12">
      <c r="A195" s="28" t="s">
        <v>177</v>
      </c>
      <c r="B195" s="33">
        <v>0</v>
      </c>
      <c r="C195" s="33">
        <v>0</v>
      </c>
      <c r="D195" s="37"/>
      <c r="E195" s="37"/>
    </row>
    <row r="196" spans="1:5" ht="24">
      <c r="A196" s="30" t="s">
        <v>178</v>
      </c>
      <c r="B196" s="33">
        <v>0</v>
      </c>
      <c r="C196" s="33">
        <v>0</v>
      </c>
      <c r="D196" s="37"/>
      <c r="E196" s="37"/>
    </row>
    <row r="197" spans="1:5" ht="24">
      <c r="A197" s="30" t="s">
        <v>179</v>
      </c>
      <c r="B197" s="33">
        <v>0</v>
      </c>
      <c r="C197" s="33">
        <v>0</v>
      </c>
      <c r="D197" s="37"/>
      <c r="E197" s="37"/>
    </row>
    <row r="198" spans="1:5" ht="12">
      <c r="A198" s="30" t="s">
        <v>194</v>
      </c>
      <c r="B198" s="32">
        <v>11869754.639</v>
      </c>
      <c r="C198" s="32">
        <v>44309079.294</v>
      </c>
      <c r="D198" s="37"/>
      <c r="E198" s="37"/>
    </row>
    <row r="199" spans="1:5" ht="12">
      <c r="A199" s="30" t="s">
        <v>180</v>
      </c>
      <c r="B199" s="32">
        <v>-99346143.122</v>
      </c>
      <c r="C199" s="32">
        <v>-170681060.857</v>
      </c>
      <c r="D199" s="37"/>
      <c r="E199" s="37"/>
    </row>
    <row r="200" spans="1:5" ht="12">
      <c r="A200" s="30" t="s">
        <v>181</v>
      </c>
      <c r="B200" s="32">
        <v>-1200000</v>
      </c>
      <c r="C200" s="32">
        <v>0</v>
      </c>
      <c r="D200" s="37"/>
      <c r="E200" s="37"/>
    </row>
    <row r="201" spans="1:5" ht="12">
      <c r="A201" s="30" t="s">
        <v>195</v>
      </c>
      <c r="B201" s="32">
        <v>-71432.115</v>
      </c>
      <c r="C201" s="32">
        <v>-408604.504</v>
      </c>
      <c r="D201" s="37"/>
      <c r="E201" s="37"/>
    </row>
    <row r="202" spans="1:5" ht="12">
      <c r="A202" s="28" t="s">
        <v>182</v>
      </c>
      <c r="B202" s="33">
        <v>-88747820.598</v>
      </c>
      <c r="C202" s="33">
        <v>-126780586.067</v>
      </c>
      <c r="D202" s="37"/>
      <c r="E202" s="37"/>
    </row>
    <row r="203" spans="1:5" ht="12">
      <c r="A203" s="28" t="s">
        <v>196</v>
      </c>
      <c r="B203" s="33">
        <v>-629851.518</v>
      </c>
      <c r="C203" s="33">
        <v>-37883182.806</v>
      </c>
      <c r="D203" s="37"/>
      <c r="E203" s="37"/>
    </row>
    <row r="204" spans="1:5" ht="15">
      <c r="A204" s="27" t="s">
        <v>197</v>
      </c>
      <c r="B204" s="32">
        <v>101998035.629</v>
      </c>
      <c r="C204" s="32">
        <v>137198595.697</v>
      </c>
      <c r="D204" s="37"/>
      <c r="E204" s="37"/>
    </row>
    <row r="205" spans="1:5" ht="12">
      <c r="A205" s="30" t="s">
        <v>183</v>
      </c>
      <c r="B205" s="32">
        <v>-63354.645</v>
      </c>
      <c r="C205" s="32">
        <v>-32.69</v>
      </c>
      <c r="D205" s="37"/>
      <c r="E205" s="37"/>
    </row>
    <row r="206" spans="1:5" ht="15">
      <c r="A206" s="27" t="s">
        <v>198</v>
      </c>
      <c r="B206" s="33">
        <v>99840.849</v>
      </c>
      <c r="C206" s="33">
        <v>116510.991</v>
      </c>
      <c r="D206" s="37"/>
      <c r="E206" s="37"/>
    </row>
  </sheetData>
  <sheetProtection/>
  <mergeCells count="3">
    <mergeCell ref="A2:B2"/>
    <mergeCell ref="A148:C148"/>
    <mergeCell ref="B4:C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 Nguyen Tien</dc:creator>
  <cp:keywords/>
  <dc:description/>
  <cp:lastModifiedBy>Dat Nguyen Tien</cp:lastModifiedBy>
  <dcterms:created xsi:type="dcterms:W3CDTF">2020-08-06T02:26:40Z</dcterms:created>
  <dcterms:modified xsi:type="dcterms:W3CDTF">2020-08-06T03:35:56Z</dcterms:modified>
  <cp:category/>
  <cp:version/>
  <cp:contentType/>
  <cp:contentStatus/>
</cp:coreProperties>
</file>